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Membership Resources\2023 Recruiting Items\"/>
    </mc:Choice>
  </mc:AlternateContent>
  <xr:revisionPtr revIDLastSave="0" documentId="13_ncr:1_{A9397A0E-CD2C-40A3-9A29-47CC150594A1}" xr6:coauthVersionLast="47" xr6:coauthVersionMax="47" xr10:uidLastSave="{00000000-0000-0000-0000-000000000000}"/>
  <bookViews>
    <workbookView xWindow="-120" yWindow="-120" windowWidth="29040" windowHeight="15840" xr2:uid="{2A3D2FCD-8223-4437-94E8-0AD74C3EEE32}"/>
  </bookViews>
  <sheets>
    <sheet name="Budge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1" i="1" l="1"/>
  <c r="H80" i="1"/>
  <c r="H79" i="1"/>
  <c r="H78" i="1"/>
  <c r="H83" i="1" s="1"/>
  <c r="H72" i="1"/>
  <c r="H71" i="1"/>
  <c r="H70" i="1"/>
  <c r="H68" i="1"/>
  <c r="H75" i="1" s="1"/>
  <c r="H85" i="1" s="1"/>
  <c r="H67" i="1"/>
  <c r="H66" i="1"/>
  <c r="H65" i="1"/>
  <c r="H62" i="1"/>
  <c r="H61" i="1"/>
  <c r="H60" i="1"/>
  <c r="H59" i="1"/>
  <c r="H57" i="1"/>
  <c r="H56" i="1"/>
  <c r="H55" i="1"/>
  <c r="H54" i="1"/>
  <c r="H51" i="1"/>
  <c r="H50" i="1"/>
  <c r="H49" i="1"/>
  <c r="H46" i="1"/>
  <c r="H45" i="1"/>
  <c r="H44" i="1"/>
  <c r="H43" i="1"/>
  <c r="H42" i="1"/>
  <c r="H41" i="1"/>
  <c r="H39" i="1"/>
  <c r="H38" i="1"/>
  <c r="H37" i="1"/>
  <c r="H36" i="1"/>
  <c r="H35" i="1"/>
  <c r="H34" i="1"/>
  <c r="H31" i="1"/>
  <c r="H30" i="1"/>
  <c r="H29" i="1"/>
  <c r="F27" i="1"/>
  <c r="H27" i="1" s="1"/>
  <c r="H25" i="1"/>
  <c r="H24" i="1"/>
  <c r="H23" i="1"/>
  <c r="H22" i="1"/>
  <c r="H20" i="1"/>
  <c r="D88" i="1" l="1"/>
  <c r="H88" i="1" s="1"/>
  <c r="D91" i="1" s="1"/>
  <c r="H91" i="1" s="1"/>
</calcChain>
</file>

<file path=xl/sharedStrings.xml><?xml version="1.0" encoding="utf-8"?>
<sst xmlns="http://schemas.openxmlformats.org/spreadsheetml/2006/main" count="194" uniqueCount="99">
  <si>
    <t>PACK OPERATING BUDGET</t>
  </si>
  <si>
    <t>Unit Detail:</t>
  </si>
  <si>
    <t>Date budget Completed</t>
  </si>
  <si>
    <t>Pack No.</t>
  </si>
  <si>
    <t>Cubmaster</t>
  </si>
  <si>
    <t>Distirct</t>
  </si>
  <si>
    <t>Asst. Cubmaster</t>
  </si>
  <si>
    <t>Committee Chairperson</t>
  </si>
  <si>
    <t>Treasurer</t>
  </si>
  <si>
    <t>Projected No. of Cub Scouts</t>
  </si>
  <si>
    <t>Popcorn Chairperson</t>
  </si>
  <si>
    <t>Projected No. of registered adults</t>
  </si>
  <si>
    <t>Camp Card Chairperson</t>
  </si>
  <si>
    <t>Actual Budget</t>
  </si>
  <si>
    <t>Actual Cost Per Person</t>
  </si>
  <si>
    <t>No. of Cub Scouts/Adults</t>
  </si>
  <si>
    <t>Total Unit Cost</t>
  </si>
  <si>
    <t>PROGRAM EXPENSES</t>
  </si>
  <si>
    <t>Registraton Fees (1) - Current Youth full year</t>
  </si>
  <si>
    <t>$</t>
  </si>
  <si>
    <t>[Enter # of months]</t>
  </si>
  <si>
    <t>New Youth One-Time New Application Fee  
(1st Time Applicants only)</t>
  </si>
  <si>
    <r>
      <t xml:space="preserve">Total Youth @ $25 </t>
    </r>
    <r>
      <rPr>
        <u/>
        <sz val="11"/>
        <color theme="1"/>
        <rFont val="Calibri"/>
        <family val="2"/>
        <scheme val="minor"/>
      </rPr>
      <t>ea.</t>
    </r>
  </si>
  <si>
    <t>Registraton Fees (1) - Adults</t>
  </si>
  <si>
    <t>Annual Unit Charter Fee (2)</t>
  </si>
  <si>
    <t>Local Insurance Fee (4)</t>
  </si>
  <si>
    <t>Advancement (5)</t>
  </si>
  <si>
    <r>
      <t xml:space="preserve">7 adventures (loops/pins) </t>
    </r>
    <r>
      <rPr>
        <sz val="11"/>
        <color theme="1"/>
        <rFont val="Calibri"/>
        <family val="2"/>
        <scheme val="minor"/>
      </rPr>
      <t xml:space="preserve">+ </t>
    </r>
    <r>
      <rPr>
        <i/>
        <sz val="11"/>
        <color theme="1"/>
        <rFont val="Calibri"/>
        <family val="2"/>
        <scheme val="minor"/>
      </rPr>
      <t xml:space="preserve">1 rank +misc. award = </t>
    </r>
  </si>
  <si>
    <t>Bridging &amp; Crossover (5)</t>
  </si>
  <si>
    <t>Handbook</t>
  </si>
  <si>
    <t>Hat (Optional)</t>
  </si>
  <si>
    <t>Neckerchief</t>
  </si>
  <si>
    <t>Slide</t>
  </si>
  <si>
    <t>Arrow of Light Plaques</t>
  </si>
  <si>
    <t>Pack Leaders</t>
  </si>
  <si>
    <t>Thank yous, awards, etc</t>
  </si>
  <si>
    <t>Special Events (6)</t>
  </si>
  <si>
    <t>Blue and Gold banquet</t>
  </si>
  <si>
    <t>Pinewood Derby</t>
  </si>
  <si>
    <t>Holiday Party</t>
  </si>
  <si>
    <t>Raingutter Regatta</t>
  </si>
  <si>
    <t>Rocket Launh</t>
  </si>
  <si>
    <t>Other</t>
  </si>
  <si>
    <t>Special Activities (6)</t>
  </si>
  <si>
    <t>Location</t>
  </si>
  <si>
    <t>Den Outing</t>
  </si>
  <si>
    <t>Camp Options (7)</t>
  </si>
  <si>
    <t>Program Materials (8)</t>
  </si>
  <si>
    <t>Ceremony</t>
  </si>
  <si>
    <t>Bridge Crossings</t>
  </si>
  <si>
    <t>Camping Items</t>
  </si>
  <si>
    <t>Leader Training (9)</t>
  </si>
  <si>
    <t>In-Person Basic Training</t>
  </si>
  <si>
    <t>Scouting University</t>
  </si>
  <si>
    <t>BALOO</t>
  </si>
  <si>
    <t>Scout Financial Assistance (For families in need) (10)</t>
  </si>
  <si>
    <r>
      <t xml:space="preserve">$300 </t>
    </r>
    <r>
      <rPr>
        <i/>
        <sz val="11"/>
        <color theme="1"/>
        <rFont val="Calibri"/>
        <family val="2"/>
        <scheme val="minor"/>
      </rPr>
      <t>(for 3 New Scouts)</t>
    </r>
  </si>
  <si>
    <t>Reserve fund (Registration Scholarship) (11)</t>
  </si>
  <si>
    <r>
      <t>$100(</t>
    </r>
    <r>
      <rPr>
        <i/>
        <sz val="11"/>
        <color theme="1"/>
        <rFont val="Calibri"/>
        <family val="2"/>
        <scheme val="minor"/>
      </rPr>
      <t>for 1 New Scout)</t>
    </r>
  </si>
  <si>
    <t>Other Expenses (Contingencey funds) (12)</t>
  </si>
  <si>
    <t>A) TOTAL UNIT BUDGETED PROGRAM EXPENSES</t>
  </si>
  <si>
    <t>INCOME</t>
  </si>
  <si>
    <t>Annual Dues</t>
  </si>
  <si>
    <t>Surplus from prior year (beginning fund balance)</t>
  </si>
  <si>
    <t>Other income source (parent payments, etc.)</t>
  </si>
  <si>
    <t>B) INCOME SUBTOTAL</t>
  </si>
  <si>
    <t>C) TOTAL FUNDRAISING NEED (A minus B)</t>
  </si>
  <si>
    <t>FUNDRAISING PACK BUDGET (Should equal C above)</t>
  </si>
  <si>
    <t>Need</t>
  </si>
  <si>
    <t>x</t>
  </si>
  <si>
    <t>Commission                                                                          =</t>
  </si>
  <si>
    <t>=</t>
  </si>
  <si>
    <t>Pack Total</t>
  </si>
  <si>
    <t>FUNDRAISING GOAL PER CUB SCOUT</t>
  </si>
  <si>
    <t>Pack Goal</t>
  </si>
  <si>
    <t>/</t>
  </si>
  <si>
    <t>No. of Cub Scouts                                                             =</t>
  </si>
  <si>
    <t>Cub Scout Goal</t>
  </si>
  <si>
    <r>
      <t xml:space="preserve">Total Youth @ $80 </t>
    </r>
    <r>
      <rPr>
        <u/>
        <sz val="11"/>
        <color theme="1"/>
        <rFont val="Calibri"/>
        <family val="2"/>
        <scheme val="minor"/>
      </rPr>
      <t>ea.</t>
    </r>
  </si>
  <si>
    <t>New Scout Registration Fee- partial year $6.25 x # months</t>
  </si>
  <si>
    <r>
      <t xml:space="preserve">Prorated fee @ $6.25/month </t>
    </r>
    <r>
      <rPr>
        <u/>
        <sz val="11"/>
        <color theme="1"/>
        <rFont val="Calibri"/>
        <family val="2"/>
        <scheme val="minor"/>
      </rPr>
      <t>ea.</t>
    </r>
  </si>
  <si>
    <r>
      <t xml:space="preserve">Total adults @ $45 </t>
    </r>
    <r>
      <rPr>
        <u/>
        <sz val="11"/>
        <color theme="1"/>
        <rFont val="Calibri"/>
        <family val="2"/>
        <scheme val="minor"/>
      </rPr>
      <t>ea.</t>
    </r>
  </si>
  <si>
    <t>Yearly flat fee @ $100</t>
  </si>
  <si>
    <r>
      <t xml:space="preserve">Total youth + adults @ $12.00 </t>
    </r>
    <r>
      <rPr>
        <u/>
        <sz val="11"/>
        <color theme="1"/>
        <rFont val="Calibri"/>
        <family val="2"/>
        <scheme val="minor"/>
      </rPr>
      <t>ea.</t>
    </r>
  </si>
  <si>
    <r>
      <t xml:space="preserve">Webelos Activity Pin @ $2.49 </t>
    </r>
    <r>
      <rPr>
        <u/>
        <sz val="11"/>
        <color theme="1"/>
        <rFont val="Calibri"/>
        <family val="2"/>
        <scheme val="minor"/>
      </rPr>
      <t>ea.</t>
    </r>
  </si>
  <si>
    <r>
      <t xml:space="preserve">Rank Patches - $2.99 </t>
    </r>
    <r>
      <rPr>
        <u/>
        <sz val="11"/>
        <color theme="1"/>
        <rFont val="Calibri"/>
        <family val="2"/>
        <scheme val="minor"/>
      </rPr>
      <t>ea.</t>
    </r>
  </si>
  <si>
    <r>
      <t xml:space="preserve">Adventure Loops/Pins - $1.99 </t>
    </r>
    <r>
      <rPr>
        <u/>
        <sz val="11"/>
        <color theme="1"/>
        <rFont val="Calibri"/>
        <family val="2"/>
        <scheme val="minor"/>
      </rPr>
      <t>ea.</t>
    </r>
  </si>
  <si>
    <r>
      <t xml:space="preserve">Resident Camp (4 day/3 night): </t>
    </r>
    <r>
      <rPr>
        <b/>
        <sz val="11"/>
        <color theme="1"/>
        <rFont val="Calibri"/>
        <family val="2"/>
        <scheme val="minor"/>
      </rPr>
      <t>Scout</t>
    </r>
  </si>
  <si>
    <r>
      <t xml:space="preserve">Day Camp (1 day/0 night): </t>
    </r>
    <r>
      <rPr>
        <b/>
        <sz val="11"/>
        <color theme="1"/>
        <rFont val="Calibri"/>
        <family val="2"/>
        <scheme val="minor"/>
      </rPr>
      <t>Adult</t>
    </r>
  </si>
  <si>
    <r>
      <t xml:space="preserve">Day Camp (1 day/0 night): </t>
    </r>
    <r>
      <rPr>
        <b/>
        <sz val="11"/>
        <color theme="1"/>
        <rFont val="Calibri"/>
        <family val="2"/>
        <scheme val="minor"/>
      </rPr>
      <t>Scout</t>
    </r>
  </si>
  <si>
    <r>
      <t xml:space="preserve">Resident Camp (4 day/3 night): </t>
    </r>
    <r>
      <rPr>
        <b/>
        <sz val="11"/>
        <color theme="1"/>
        <rFont val="Calibri"/>
        <family val="2"/>
        <scheme val="minor"/>
      </rPr>
      <t>Adult</t>
    </r>
  </si>
  <si>
    <r>
      <t xml:space="preserve">$23.99 </t>
    </r>
    <r>
      <rPr>
        <u/>
        <sz val="11"/>
        <color theme="1"/>
        <rFont val="Calibri"/>
        <family val="2"/>
        <scheme val="minor"/>
      </rPr>
      <t>ea.</t>
    </r>
  </si>
  <si>
    <r>
      <t xml:space="preserve">$22.99 </t>
    </r>
    <r>
      <rPr>
        <u/>
        <sz val="11"/>
        <color theme="1"/>
        <rFont val="Calibri"/>
        <family val="2"/>
        <scheme val="minor"/>
      </rPr>
      <t>ea.</t>
    </r>
  </si>
  <si>
    <r>
      <t xml:space="preserve">$12.99 </t>
    </r>
    <r>
      <rPr>
        <u/>
        <sz val="11"/>
        <color theme="1"/>
        <rFont val="Calibri"/>
        <family val="2"/>
        <scheme val="minor"/>
      </rPr>
      <t>ea.</t>
    </r>
  </si>
  <si>
    <r>
      <t xml:space="preserve">$7.99 </t>
    </r>
    <r>
      <rPr>
        <u/>
        <sz val="11"/>
        <color theme="1"/>
        <rFont val="Calibri"/>
        <family val="2"/>
        <scheme val="minor"/>
      </rPr>
      <t>ea.</t>
    </r>
  </si>
  <si>
    <r>
      <t xml:space="preserve">43.99 </t>
    </r>
    <r>
      <rPr>
        <u/>
        <sz val="11"/>
        <color theme="1"/>
        <rFont val="Calibri"/>
        <family val="2"/>
        <scheme val="minor"/>
      </rPr>
      <t>ea.</t>
    </r>
  </si>
  <si>
    <r>
      <t xml:space="preserve">Scout Life </t>
    </r>
    <r>
      <rPr>
        <sz val="11"/>
        <color theme="1"/>
        <rFont val="Calibri"/>
        <family val="2"/>
        <scheme val="minor"/>
      </rPr>
      <t xml:space="preserve"> (3)</t>
    </r>
  </si>
  <si>
    <r>
      <t xml:space="preserve">Total Subscriptions at $15.00 </t>
    </r>
    <r>
      <rPr>
        <u/>
        <sz val="11"/>
        <color theme="1"/>
        <rFont val="Calibri"/>
        <family val="2"/>
        <scheme val="minor"/>
      </rPr>
      <t>ea.</t>
    </r>
  </si>
  <si>
    <t>Wood Badge (2024)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</si>
</sst>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8" formatCode="&quot;$&quot;#,##0.00_);[Red]\(&quot;$&quot;#,##0.00\)"/>
    <numFmt numFmtId="164" formatCode="0.0%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14" fontId="0" fillId="0" borderId="1" xfId="0" applyNumberFormat="1" applyBorder="1" applyProtection="1">
      <protection locked="0"/>
    </xf>
    <xf numFmtId="0" fontId="0" fillId="0" borderId="2" xfId="0" applyBorder="1" applyProtection="1"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left"/>
      <protection locked="0"/>
    </xf>
    <xf numFmtId="0" fontId="0" fillId="0" borderId="0" xfId="0" applyAlignment="1">
      <alignment horizontal="right"/>
    </xf>
    <xf numFmtId="0" fontId="0" fillId="0" borderId="1" xfId="0" applyBorder="1" applyProtection="1">
      <protection locked="0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0" fillId="0" borderId="0" xfId="0" applyAlignment="1">
      <alignment horizontal="center" wrapText="1"/>
    </xf>
    <xf numFmtId="4" fontId="0" fillId="0" borderId="4" xfId="0" applyNumberFormat="1" applyBorder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4" fontId="0" fillId="0" borderId="4" xfId="0" applyNumberFormat="1" applyBorder="1"/>
    <xf numFmtId="4" fontId="5" fillId="0" borderId="4" xfId="0" applyNumberFormat="1" applyFont="1" applyBorder="1" applyProtection="1">
      <protection locked="0"/>
    </xf>
    <xf numFmtId="4" fontId="0" fillId="0" borderId="4" xfId="0" applyNumberFormat="1" applyBorder="1" applyAlignment="1">
      <alignment horizontal="right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4" fontId="0" fillId="0" borderId="5" xfId="0" applyNumberFormat="1" applyBorder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4" fontId="0" fillId="0" borderId="5" xfId="0" applyNumberFormat="1" applyBorder="1" applyAlignment="1">
      <alignment vertical="center"/>
    </xf>
    <xf numFmtId="0" fontId="0" fillId="0" borderId="0" xfId="0" applyAlignment="1">
      <alignment vertical="center"/>
    </xf>
    <xf numFmtId="4" fontId="0" fillId="0" borderId="5" xfId="0" applyNumberFormat="1" applyBorder="1" applyProtection="1">
      <protection locked="0"/>
    </xf>
    <xf numFmtId="0" fontId="0" fillId="0" borderId="5" xfId="0" applyBorder="1" applyAlignment="1" applyProtection="1">
      <alignment horizontal="center"/>
      <protection locked="0"/>
    </xf>
    <xf numFmtId="4" fontId="0" fillId="0" borderId="5" xfId="0" applyNumberFormat="1" applyBorder="1"/>
    <xf numFmtId="0" fontId="0" fillId="3" borderId="6" xfId="0" applyFill="1" applyBorder="1" applyAlignment="1" applyProtection="1">
      <alignment horizontal="center"/>
      <protection locked="0"/>
    </xf>
    <xf numFmtId="0" fontId="6" fillId="0" borderId="0" xfId="0" applyFont="1"/>
    <xf numFmtId="4" fontId="0" fillId="0" borderId="0" xfId="0" applyNumberFormat="1" applyProtection="1">
      <protection locked="0"/>
    </xf>
    <xf numFmtId="4" fontId="0" fillId="0" borderId="0" xfId="0" applyNumberFormat="1"/>
    <xf numFmtId="0" fontId="0" fillId="0" borderId="4" xfId="0" applyBorder="1" applyAlignment="1">
      <alignment horizontal="center"/>
    </xf>
    <xf numFmtId="0" fontId="6" fillId="0" borderId="0" xfId="0" applyFont="1" applyAlignment="1">
      <alignment horizontal="right"/>
    </xf>
    <xf numFmtId="8" fontId="6" fillId="0" borderId="0" xfId="0" applyNumberFormat="1" applyFont="1" applyAlignment="1">
      <alignment horizontal="left"/>
    </xf>
    <xf numFmtId="8" fontId="0" fillId="0" borderId="0" xfId="0" applyNumberFormat="1" applyAlignment="1">
      <alignment horizontal="left"/>
    </xf>
    <xf numFmtId="0" fontId="6" fillId="0" borderId="0" xfId="0" applyFont="1" applyAlignment="1">
      <alignment horizontal="left"/>
    </xf>
    <xf numFmtId="6" fontId="0" fillId="0" borderId="0" xfId="0" applyNumberFormat="1" applyAlignment="1">
      <alignment horizontal="left"/>
    </xf>
    <xf numFmtId="6" fontId="0" fillId="0" borderId="0" xfId="0" applyNumberFormat="1" applyAlignment="1">
      <alignment horizontal="center"/>
    </xf>
    <xf numFmtId="6" fontId="6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0" fillId="3" borderId="0" xfId="0" applyFill="1" applyAlignment="1">
      <alignment horizontal="center"/>
    </xf>
    <xf numFmtId="0" fontId="1" fillId="0" borderId="1" xfId="0" applyFont="1" applyBorder="1" applyAlignment="1">
      <alignment horizontal="left"/>
    </xf>
    <xf numFmtId="6" fontId="0" fillId="0" borderId="1" xfId="0" applyNumberFormat="1" applyBorder="1" applyAlignment="1">
      <alignment horizontal="left"/>
    </xf>
    <xf numFmtId="0" fontId="0" fillId="0" borderId="1" xfId="0" applyBorder="1"/>
    <xf numFmtId="164" fontId="0" fillId="0" borderId="4" xfId="0" applyNumberFormat="1" applyBorder="1" applyAlignment="1" applyProtection="1">
      <alignment horizontal="center"/>
      <protection locked="0"/>
    </xf>
    <xf numFmtId="0" fontId="7" fillId="0" borderId="0" xfId="0" applyFont="1"/>
    <xf numFmtId="0" fontId="7" fillId="0" borderId="0" xfId="0" quotePrefix="1" applyFont="1"/>
    <xf numFmtId="0" fontId="2" fillId="2" borderId="0" xfId="0" applyFont="1" applyFill="1" applyAlignment="1">
      <alignment horizontal="left" vertical="center"/>
    </xf>
    <xf numFmtId="0" fontId="0" fillId="0" borderId="0" xfId="0" applyAlignment="1">
      <alignment horizontal="right" wrapText="1"/>
    </xf>
    <xf numFmtId="0" fontId="0" fillId="0" borderId="3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1F4D56-61CA-44CC-B7A3-6C62E4A256B0}">
  <dimension ref="A1:H92"/>
  <sheetViews>
    <sheetView tabSelected="1" topLeftCell="A28" workbookViewId="0">
      <selection activeCell="J60" sqref="J60"/>
    </sheetView>
  </sheetViews>
  <sheetFormatPr defaultRowHeight="15" x14ac:dyDescent="0.25"/>
  <cols>
    <col min="1" max="1" width="50" customWidth="1"/>
    <col min="2" max="2" width="29.85546875" style="2" bestFit="1" customWidth="1"/>
    <col min="3" max="3" width="2" bestFit="1" customWidth="1"/>
    <col min="4" max="4" width="19.7109375" customWidth="1"/>
    <col min="5" max="5" width="2" bestFit="1" customWidth="1"/>
    <col min="6" max="6" width="24.85546875" customWidth="1"/>
    <col min="7" max="7" width="2" bestFit="1" customWidth="1"/>
    <col min="8" max="8" width="20" bestFit="1" customWidth="1"/>
  </cols>
  <sheetData>
    <row r="1" spans="1:8" x14ac:dyDescent="0.25">
      <c r="A1" s="50" t="s">
        <v>0</v>
      </c>
      <c r="B1" s="50"/>
      <c r="C1" s="50"/>
      <c r="D1" s="50"/>
      <c r="E1" s="50"/>
      <c r="F1" s="50"/>
      <c r="G1" s="50"/>
      <c r="H1" s="50"/>
    </row>
    <row r="2" spans="1:8" x14ac:dyDescent="0.25">
      <c r="A2" s="50"/>
      <c r="B2" s="50"/>
      <c r="C2" s="50"/>
      <c r="D2" s="50"/>
      <c r="E2" s="50"/>
      <c r="F2" s="50"/>
      <c r="G2" s="50"/>
      <c r="H2" s="50"/>
    </row>
    <row r="4" spans="1:8" ht="15.75" thickBot="1" x14ac:dyDescent="0.3">
      <c r="A4" t="s">
        <v>1</v>
      </c>
      <c r="F4" t="s">
        <v>2</v>
      </c>
      <c r="H4" s="3"/>
    </row>
    <row r="5" spans="1:8" ht="15.75" thickBot="1" x14ac:dyDescent="0.3">
      <c r="F5" t="s">
        <v>3</v>
      </c>
      <c r="H5" s="4"/>
    </row>
    <row r="6" spans="1:8" ht="15.75" thickBot="1" x14ac:dyDescent="0.3">
      <c r="A6" t="s">
        <v>4</v>
      </c>
      <c r="B6" s="5"/>
      <c r="F6" t="s">
        <v>5</v>
      </c>
      <c r="H6" s="4"/>
    </row>
    <row r="7" spans="1:8" ht="15.75" thickBot="1" x14ac:dyDescent="0.3">
      <c r="A7" t="s">
        <v>6</v>
      </c>
      <c r="B7" s="6"/>
    </row>
    <row r="8" spans="1:8" ht="15.75" thickBot="1" x14ac:dyDescent="0.3">
      <c r="A8" t="s">
        <v>7</v>
      </c>
      <c r="B8" s="6"/>
    </row>
    <row r="9" spans="1:8" ht="15.75" thickBot="1" x14ac:dyDescent="0.3">
      <c r="A9" t="s">
        <v>8</v>
      </c>
      <c r="B9" s="6"/>
      <c r="F9" s="7" t="s">
        <v>9</v>
      </c>
      <c r="H9" s="8"/>
    </row>
    <row r="10" spans="1:8" ht="15.75" thickBot="1" x14ac:dyDescent="0.3">
      <c r="A10" t="s">
        <v>10</v>
      </c>
      <c r="B10" s="6"/>
      <c r="F10" s="51" t="s">
        <v>11</v>
      </c>
      <c r="H10" s="52"/>
    </row>
    <row r="11" spans="1:8" ht="15.75" thickBot="1" x14ac:dyDescent="0.3">
      <c r="A11" t="s">
        <v>12</v>
      </c>
      <c r="B11" s="6"/>
      <c r="F11" s="51"/>
      <c r="H11" s="53"/>
    </row>
    <row r="14" spans="1:8" x14ac:dyDescent="0.25">
      <c r="A14" s="9"/>
      <c r="C14" s="10"/>
      <c r="E14" s="10"/>
      <c r="F14" s="10" t="s">
        <v>13</v>
      </c>
      <c r="G14" s="10"/>
    </row>
    <row r="15" spans="1:8" x14ac:dyDescent="0.25">
      <c r="A15" s="9"/>
      <c r="C15" s="11"/>
      <c r="E15" s="11"/>
      <c r="F15" s="11"/>
      <c r="G15" s="11"/>
    </row>
    <row r="16" spans="1:8" ht="30" x14ac:dyDescent="0.25">
      <c r="A16" s="9"/>
      <c r="C16" s="9"/>
      <c r="D16" s="12" t="s">
        <v>14</v>
      </c>
      <c r="E16" s="9"/>
      <c r="F16" s="9" t="s">
        <v>15</v>
      </c>
      <c r="G16" s="9"/>
      <c r="H16" s="9" t="s">
        <v>16</v>
      </c>
    </row>
    <row r="17" spans="1:8" x14ac:dyDescent="0.25">
      <c r="C17" s="9"/>
      <c r="E17" s="9"/>
      <c r="F17" s="9"/>
      <c r="G17" s="9"/>
    </row>
    <row r="18" spans="1:8" x14ac:dyDescent="0.25">
      <c r="A18" s="1" t="s">
        <v>17</v>
      </c>
      <c r="C18" s="9"/>
      <c r="E18" s="9"/>
      <c r="F18" s="9"/>
      <c r="G18" s="9"/>
    </row>
    <row r="19" spans="1:8" x14ac:dyDescent="0.25">
      <c r="A19" s="1"/>
      <c r="C19" s="9"/>
      <c r="E19" s="9"/>
      <c r="F19" s="9"/>
      <c r="G19" s="9"/>
    </row>
    <row r="20" spans="1:8" x14ac:dyDescent="0.25">
      <c r="A20" t="s">
        <v>18</v>
      </c>
      <c r="B20" s="2" t="s">
        <v>78</v>
      </c>
      <c r="C20" s="9" t="s">
        <v>19</v>
      </c>
      <c r="D20" s="13">
        <v>80</v>
      </c>
      <c r="E20" s="14"/>
      <c r="F20" s="15"/>
      <c r="G20" s="9" t="s">
        <v>19</v>
      </c>
      <c r="H20" s="16">
        <f>D20*F20</f>
        <v>0</v>
      </c>
    </row>
    <row r="21" spans="1:8" x14ac:dyDescent="0.25">
      <c r="A21" t="s">
        <v>79</v>
      </c>
      <c r="B21" s="2" t="s">
        <v>80</v>
      </c>
      <c r="C21" s="9"/>
      <c r="D21" s="17" t="s">
        <v>20</v>
      </c>
      <c r="E21" s="14"/>
      <c r="F21" s="15"/>
      <c r="G21" s="9" t="s">
        <v>19</v>
      </c>
      <c r="H21" s="18" t="str">
        <f>IFERROR(D21*6.25*F21,"0.00")</f>
        <v>0.00</v>
      </c>
    </row>
    <row r="22" spans="1:8" s="26" customFormat="1" ht="30" x14ac:dyDescent="0.25">
      <c r="A22" s="19" t="s">
        <v>21</v>
      </c>
      <c r="B22" s="20" t="s">
        <v>22</v>
      </c>
      <c r="C22" s="21" t="s">
        <v>19</v>
      </c>
      <c r="D22" s="22">
        <v>25</v>
      </c>
      <c r="E22" s="23"/>
      <c r="F22" s="24"/>
      <c r="G22" s="21" t="s">
        <v>19</v>
      </c>
      <c r="H22" s="25">
        <f t="shared" ref="H22:H72" si="0">D22*F22</f>
        <v>0</v>
      </c>
    </row>
    <row r="23" spans="1:8" x14ac:dyDescent="0.25">
      <c r="A23" t="s">
        <v>23</v>
      </c>
      <c r="B23" s="2" t="s">
        <v>81</v>
      </c>
      <c r="C23" s="9" t="s">
        <v>19</v>
      </c>
      <c r="D23" s="27">
        <v>45</v>
      </c>
      <c r="E23" s="14"/>
      <c r="F23" s="28"/>
      <c r="G23" s="9" t="s">
        <v>19</v>
      </c>
      <c r="H23" s="29">
        <f t="shared" si="0"/>
        <v>0</v>
      </c>
    </row>
    <row r="24" spans="1:8" x14ac:dyDescent="0.25">
      <c r="A24" t="s">
        <v>24</v>
      </c>
      <c r="B24" s="2" t="s">
        <v>82</v>
      </c>
      <c r="C24" s="9" t="s">
        <v>19</v>
      </c>
      <c r="D24" s="27">
        <v>100</v>
      </c>
      <c r="E24" s="14"/>
      <c r="F24" s="30"/>
      <c r="G24" s="9" t="s">
        <v>19</v>
      </c>
      <c r="H24" s="29">
        <f>D24</f>
        <v>100</v>
      </c>
    </row>
    <row r="25" spans="1:8" x14ac:dyDescent="0.25">
      <c r="A25" s="31" t="s">
        <v>96</v>
      </c>
      <c r="B25" s="2" t="s">
        <v>97</v>
      </c>
      <c r="C25" s="9" t="s">
        <v>19</v>
      </c>
      <c r="D25" s="27">
        <v>15</v>
      </c>
      <c r="E25" s="14"/>
      <c r="F25" s="15"/>
      <c r="G25" s="9" t="s">
        <v>19</v>
      </c>
      <c r="H25" s="29">
        <f t="shared" si="0"/>
        <v>0</v>
      </c>
    </row>
    <row r="26" spans="1:8" x14ac:dyDescent="0.25">
      <c r="C26" s="9"/>
      <c r="D26" s="32"/>
      <c r="E26" s="14"/>
      <c r="F26" s="14"/>
      <c r="G26" s="9"/>
      <c r="H26" s="33"/>
    </row>
    <row r="27" spans="1:8" x14ac:dyDescent="0.25">
      <c r="A27" t="s">
        <v>25</v>
      </c>
      <c r="B27" s="2" t="s">
        <v>83</v>
      </c>
      <c r="C27" s="9" t="s">
        <v>19</v>
      </c>
      <c r="D27" s="13">
        <v>12</v>
      </c>
      <c r="E27" s="9"/>
      <c r="F27" s="34">
        <f>F20+F23</f>
        <v>0</v>
      </c>
      <c r="G27" s="9" t="s">
        <v>19</v>
      </c>
      <c r="H27" s="16">
        <f t="shared" si="0"/>
        <v>0</v>
      </c>
    </row>
    <row r="28" spans="1:8" x14ac:dyDescent="0.25">
      <c r="C28" s="9"/>
      <c r="D28" s="32"/>
      <c r="E28" s="14"/>
      <c r="F28" s="14"/>
      <c r="G28" s="9"/>
      <c r="H28" s="33"/>
    </row>
    <row r="29" spans="1:8" x14ac:dyDescent="0.25">
      <c r="A29" t="s">
        <v>26</v>
      </c>
      <c r="B29" s="2" t="s">
        <v>86</v>
      </c>
      <c r="C29" s="9" t="s">
        <v>19</v>
      </c>
      <c r="D29" s="13">
        <v>1.99</v>
      </c>
      <c r="E29" s="14"/>
      <c r="F29" s="15"/>
      <c r="G29" s="9" t="s">
        <v>19</v>
      </c>
      <c r="H29" s="16">
        <f t="shared" si="0"/>
        <v>0</v>
      </c>
    </row>
    <row r="30" spans="1:8" x14ac:dyDescent="0.25">
      <c r="B30" s="2" t="s">
        <v>84</v>
      </c>
      <c r="C30" s="9" t="s">
        <v>19</v>
      </c>
      <c r="D30" s="13">
        <v>2.4900000000000002</v>
      </c>
      <c r="E30" s="14"/>
      <c r="F30" s="15"/>
      <c r="G30" s="9" t="s">
        <v>19</v>
      </c>
      <c r="H30" s="16">
        <f>D30*F30</f>
        <v>0</v>
      </c>
    </row>
    <row r="31" spans="1:8" x14ac:dyDescent="0.25">
      <c r="B31" s="2" t="s">
        <v>85</v>
      </c>
      <c r="C31" s="9" t="s">
        <v>19</v>
      </c>
      <c r="D31" s="27">
        <v>2.99</v>
      </c>
      <c r="E31" s="14"/>
      <c r="F31" s="28"/>
      <c r="G31" s="9" t="s">
        <v>19</v>
      </c>
      <c r="H31" s="16">
        <f t="shared" si="0"/>
        <v>0</v>
      </c>
    </row>
    <row r="32" spans="1:8" x14ac:dyDescent="0.25">
      <c r="A32" s="35" t="s">
        <v>27</v>
      </c>
      <c r="B32" s="36">
        <v>23</v>
      </c>
      <c r="C32" s="9"/>
      <c r="D32" s="32"/>
      <c r="E32" s="14"/>
      <c r="F32" s="14"/>
      <c r="G32" s="9"/>
      <c r="H32" s="33"/>
    </row>
    <row r="33" spans="1:8" x14ac:dyDescent="0.25">
      <c r="A33" t="s">
        <v>28</v>
      </c>
      <c r="C33" s="9"/>
      <c r="D33" s="32"/>
      <c r="E33" s="14"/>
      <c r="F33" s="14"/>
      <c r="G33" s="9"/>
      <c r="H33" s="33"/>
    </row>
    <row r="34" spans="1:8" x14ac:dyDescent="0.25">
      <c r="A34" s="35" t="s">
        <v>29</v>
      </c>
      <c r="B34" s="2" t="s">
        <v>91</v>
      </c>
      <c r="C34" s="9" t="s">
        <v>19</v>
      </c>
      <c r="D34" s="13">
        <v>23.99</v>
      </c>
      <c r="E34" s="14"/>
      <c r="F34" s="15"/>
      <c r="G34" s="9" t="s">
        <v>19</v>
      </c>
      <c r="H34" s="16">
        <f t="shared" si="0"/>
        <v>0</v>
      </c>
    </row>
    <row r="35" spans="1:8" x14ac:dyDescent="0.25">
      <c r="A35" s="35" t="s">
        <v>30</v>
      </c>
      <c r="B35" s="2" t="s">
        <v>92</v>
      </c>
      <c r="C35" s="9" t="s">
        <v>19</v>
      </c>
      <c r="D35" s="27">
        <v>14.99</v>
      </c>
      <c r="E35" s="14"/>
      <c r="F35" s="28"/>
      <c r="G35" s="9" t="s">
        <v>19</v>
      </c>
      <c r="H35" s="16">
        <f t="shared" si="0"/>
        <v>0</v>
      </c>
    </row>
    <row r="36" spans="1:8" x14ac:dyDescent="0.25">
      <c r="A36" s="35" t="s">
        <v>31</v>
      </c>
      <c r="B36" s="2" t="s">
        <v>93</v>
      </c>
      <c r="C36" s="9" t="s">
        <v>19</v>
      </c>
      <c r="D36" s="27">
        <v>9.99</v>
      </c>
      <c r="E36" s="14"/>
      <c r="F36" s="28"/>
      <c r="G36" s="9" t="s">
        <v>19</v>
      </c>
      <c r="H36" s="16">
        <f t="shared" si="0"/>
        <v>0</v>
      </c>
    </row>
    <row r="37" spans="1:8" x14ac:dyDescent="0.25">
      <c r="A37" s="35" t="s">
        <v>32</v>
      </c>
      <c r="B37" s="2" t="s">
        <v>94</v>
      </c>
      <c r="C37" s="9" t="s">
        <v>19</v>
      </c>
      <c r="D37" s="27">
        <v>5.99</v>
      </c>
      <c r="E37" s="14"/>
      <c r="F37" s="28"/>
      <c r="G37" s="9" t="s">
        <v>19</v>
      </c>
      <c r="H37" s="16">
        <f t="shared" si="0"/>
        <v>0</v>
      </c>
    </row>
    <row r="38" spans="1:8" x14ac:dyDescent="0.25">
      <c r="A38" s="35" t="s">
        <v>33</v>
      </c>
      <c r="B38" s="37" t="s">
        <v>95</v>
      </c>
      <c r="C38" s="9" t="s">
        <v>19</v>
      </c>
      <c r="D38" s="27">
        <v>43.99</v>
      </c>
      <c r="E38" s="14"/>
      <c r="F38" s="28"/>
      <c r="G38" s="9"/>
      <c r="H38" s="16">
        <f>D38*F38</f>
        <v>0</v>
      </c>
    </row>
    <row r="39" spans="1:8" x14ac:dyDescent="0.25">
      <c r="A39" s="9" t="s">
        <v>34</v>
      </c>
      <c r="B39" s="2" t="s">
        <v>35</v>
      </c>
      <c r="C39" s="9" t="s">
        <v>19</v>
      </c>
      <c r="D39" s="27"/>
      <c r="E39" s="14"/>
      <c r="F39" s="28"/>
      <c r="G39" s="9" t="s">
        <v>19</v>
      </c>
      <c r="H39" s="16">
        <f t="shared" si="0"/>
        <v>0</v>
      </c>
    </row>
    <row r="40" spans="1:8" x14ac:dyDescent="0.25">
      <c r="C40" s="9"/>
      <c r="D40" s="32"/>
      <c r="E40" s="14"/>
      <c r="F40" s="14"/>
      <c r="G40" s="9"/>
      <c r="H40" s="33"/>
    </row>
    <row r="41" spans="1:8" x14ac:dyDescent="0.25">
      <c r="A41" s="2" t="s">
        <v>36</v>
      </c>
      <c r="B41" s="2" t="s">
        <v>37</v>
      </c>
      <c r="C41" s="9" t="s">
        <v>19</v>
      </c>
      <c r="D41" s="13"/>
      <c r="E41" s="14"/>
      <c r="F41" s="15"/>
      <c r="G41" s="9" t="s">
        <v>19</v>
      </c>
      <c r="H41" s="16">
        <f t="shared" si="0"/>
        <v>0</v>
      </c>
    </row>
    <row r="42" spans="1:8" x14ac:dyDescent="0.25">
      <c r="B42" s="2" t="s">
        <v>38</v>
      </c>
      <c r="C42" s="9" t="s">
        <v>19</v>
      </c>
      <c r="D42" s="27"/>
      <c r="E42" s="14"/>
      <c r="F42" s="28"/>
      <c r="G42" s="9" t="s">
        <v>19</v>
      </c>
      <c r="H42" s="16">
        <f t="shared" si="0"/>
        <v>0</v>
      </c>
    </row>
    <row r="43" spans="1:8" x14ac:dyDescent="0.25">
      <c r="B43" s="2" t="s">
        <v>39</v>
      </c>
      <c r="C43" s="9" t="s">
        <v>19</v>
      </c>
      <c r="D43" s="27"/>
      <c r="E43" s="14"/>
      <c r="F43" s="28"/>
      <c r="G43" s="9" t="s">
        <v>19</v>
      </c>
      <c r="H43" s="16">
        <f t="shared" si="0"/>
        <v>0</v>
      </c>
    </row>
    <row r="44" spans="1:8" x14ac:dyDescent="0.25">
      <c r="B44" s="2" t="s">
        <v>40</v>
      </c>
      <c r="C44" s="9" t="s">
        <v>19</v>
      </c>
      <c r="D44" s="27"/>
      <c r="E44" s="14"/>
      <c r="F44" s="28"/>
      <c r="G44" s="9" t="s">
        <v>19</v>
      </c>
      <c r="H44" s="16">
        <f t="shared" si="0"/>
        <v>0</v>
      </c>
    </row>
    <row r="45" spans="1:8" x14ac:dyDescent="0.25">
      <c r="B45" s="2" t="s">
        <v>41</v>
      </c>
      <c r="C45" s="9" t="s">
        <v>19</v>
      </c>
      <c r="D45" s="27"/>
      <c r="E45" s="14"/>
      <c r="F45" s="28"/>
      <c r="G45" s="9" t="s">
        <v>19</v>
      </c>
      <c r="H45" s="16">
        <f t="shared" si="0"/>
        <v>0</v>
      </c>
    </row>
    <row r="46" spans="1:8" x14ac:dyDescent="0.25">
      <c r="B46" s="38" t="s">
        <v>42</v>
      </c>
      <c r="C46" s="9" t="s">
        <v>19</v>
      </c>
      <c r="D46" s="27"/>
      <c r="E46" s="14"/>
      <c r="F46" s="28"/>
      <c r="G46" s="9" t="s">
        <v>19</v>
      </c>
      <c r="H46" s="16">
        <f t="shared" si="0"/>
        <v>0</v>
      </c>
    </row>
    <row r="47" spans="1:8" x14ac:dyDescent="0.25">
      <c r="C47" s="9"/>
      <c r="D47" s="32"/>
      <c r="E47" s="14"/>
      <c r="F47" s="14"/>
      <c r="G47" s="9"/>
      <c r="H47" s="33"/>
    </row>
    <row r="48" spans="1:8" x14ac:dyDescent="0.25">
      <c r="A48" t="s">
        <v>43</v>
      </c>
      <c r="B48" s="2" t="s">
        <v>44</v>
      </c>
      <c r="C48" s="9"/>
      <c r="D48" s="32"/>
      <c r="E48" s="14"/>
      <c r="F48" s="14"/>
      <c r="G48" s="9"/>
      <c r="H48" s="33"/>
    </row>
    <row r="49" spans="1:8" x14ac:dyDescent="0.25">
      <c r="A49" s="9" t="s">
        <v>45</v>
      </c>
      <c r="C49" s="9" t="s">
        <v>19</v>
      </c>
      <c r="D49" s="13"/>
      <c r="E49" s="14"/>
      <c r="F49" s="15"/>
      <c r="G49" s="9" t="s">
        <v>19</v>
      </c>
      <c r="H49" s="16">
        <f t="shared" si="0"/>
        <v>0</v>
      </c>
    </row>
    <row r="50" spans="1:8" x14ac:dyDescent="0.25">
      <c r="A50" s="9" t="s">
        <v>45</v>
      </c>
      <c r="C50" s="9" t="s">
        <v>19</v>
      </c>
      <c r="D50" s="27"/>
      <c r="E50" s="14"/>
      <c r="F50" s="28"/>
      <c r="G50" s="9" t="s">
        <v>19</v>
      </c>
      <c r="H50" s="16">
        <f t="shared" si="0"/>
        <v>0</v>
      </c>
    </row>
    <row r="51" spans="1:8" x14ac:dyDescent="0.25">
      <c r="A51" s="9" t="s">
        <v>45</v>
      </c>
      <c r="C51" s="9" t="s">
        <v>19</v>
      </c>
      <c r="D51" s="27"/>
      <c r="E51" s="14"/>
      <c r="F51" s="28"/>
      <c r="G51" s="9" t="s">
        <v>19</v>
      </c>
      <c r="H51" s="16">
        <f t="shared" si="0"/>
        <v>0</v>
      </c>
    </row>
    <row r="52" spans="1:8" x14ac:dyDescent="0.25">
      <c r="C52" s="9"/>
      <c r="D52" s="32"/>
      <c r="E52" s="14"/>
      <c r="F52" s="14"/>
      <c r="G52" s="9"/>
      <c r="H52" s="33"/>
    </row>
    <row r="53" spans="1:8" x14ac:dyDescent="0.25">
      <c r="A53" t="s">
        <v>46</v>
      </c>
      <c r="C53" s="9"/>
      <c r="D53" s="32"/>
      <c r="E53" s="14"/>
      <c r="F53" s="14"/>
      <c r="G53" s="9"/>
      <c r="H53" s="33"/>
    </row>
    <row r="54" spans="1:8" x14ac:dyDescent="0.25">
      <c r="A54" s="9" t="s">
        <v>87</v>
      </c>
      <c r="B54" s="39">
        <v>200</v>
      </c>
      <c r="C54" s="9" t="s">
        <v>19</v>
      </c>
      <c r="D54" s="27">
        <v>200</v>
      </c>
      <c r="E54" s="14"/>
      <c r="F54" s="28"/>
      <c r="G54" s="9" t="s">
        <v>19</v>
      </c>
      <c r="H54" s="16">
        <f t="shared" si="0"/>
        <v>0</v>
      </c>
    </row>
    <row r="55" spans="1:8" x14ac:dyDescent="0.25">
      <c r="A55" s="9" t="s">
        <v>90</v>
      </c>
      <c r="B55" s="39">
        <v>100</v>
      </c>
      <c r="C55" s="9" t="s">
        <v>19</v>
      </c>
      <c r="D55" s="27">
        <v>100</v>
      </c>
      <c r="E55" s="14"/>
      <c r="F55" s="28"/>
      <c r="G55" s="9" t="s">
        <v>19</v>
      </c>
      <c r="H55" s="16">
        <f t="shared" si="0"/>
        <v>0</v>
      </c>
    </row>
    <row r="56" spans="1:8" x14ac:dyDescent="0.25">
      <c r="A56" s="9" t="s">
        <v>89</v>
      </c>
      <c r="B56" s="39">
        <v>45</v>
      </c>
      <c r="C56" s="9" t="s">
        <v>19</v>
      </c>
      <c r="D56" s="27">
        <v>45</v>
      </c>
      <c r="E56" s="14"/>
      <c r="F56" s="28"/>
      <c r="G56" s="9" t="s">
        <v>19</v>
      </c>
      <c r="H56" s="16">
        <f t="shared" si="0"/>
        <v>0</v>
      </c>
    </row>
    <row r="57" spans="1:8" x14ac:dyDescent="0.25">
      <c r="A57" s="9" t="s">
        <v>88</v>
      </c>
      <c r="B57" s="39">
        <v>15</v>
      </c>
      <c r="C57" s="9" t="s">
        <v>19</v>
      </c>
      <c r="D57" s="27">
        <v>15</v>
      </c>
      <c r="E57" s="14"/>
      <c r="F57" s="28"/>
      <c r="G57" s="9" t="s">
        <v>19</v>
      </c>
      <c r="H57" s="16">
        <f t="shared" si="0"/>
        <v>0</v>
      </c>
    </row>
    <row r="58" spans="1:8" x14ac:dyDescent="0.25">
      <c r="A58" s="9"/>
      <c r="B58" s="40"/>
      <c r="C58" s="9"/>
      <c r="D58" s="32"/>
      <c r="E58" s="14"/>
      <c r="F58" s="14"/>
      <c r="G58" s="9"/>
      <c r="H58" s="33"/>
    </row>
    <row r="59" spans="1:8" x14ac:dyDescent="0.25">
      <c r="A59" s="2" t="s">
        <v>47</v>
      </c>
      <c r="B59" s="39" t="s">
        <v>48</v>
      </c>
      <c r="C59" s="9" t="s">
        <v>19</v>
      </c>
      <c r="D59" s="13"/>
      <c r="E59" s="14"/>
      <c r="F59" s="15"/>
      <c r="G59" s="9" t="s">
        <v>19</v>
      </c>
      <c r="H59" s="16">
        <f t="shared" si="0"/>
        <v>0</v>
      </c>
    </row>
    <row r="60" spans="1:8" x14ac:dyDescent="0.25">
      <c r="A60" s="9"/>
      <c r="B60" s="39" t="s">
        <v>49</v>
      </c>
      <c r="C60" s="9" t="s">
        <v>19</v>
      </c>
      <c r="D60" s="27"/>
      <c r="E60" s="14"/>
      <c r="F60" s="28"/>
      <c r="G60" s="9" t="s">
        <v>19</v>
      </c>
      <c r="H60" s="29">
        <f t="shared" si="0"/>
        <v>0</v>
      </c>
    </row>
    <row r="61" spans="1:8" x14ac:dyDescent="0.25">
      <c r="A61" s="9"/>
      <c r="B61" s="39" t="s">
        <v>50</v>
      </c>
      <c r="C61" s="9" t="s">
        <v>19</v>
      </c>
      <c r="D61" s="27"/>
      <c r="E61" s="14"/>
      <c r="F61" s="28"/>
      <c r="G61" s="9" t="s">
        <v>19</v>
      </c>
      <c r="H61" s="29">
        <f t="shared" si="0"/>
        <v>0</v>
      </c>
    </row>
    <row r="62" spans="1:8" x14ac:dyDescent="0.25">
      <c r="A62" s="9"/>
      <c r="B62" s="41" t="s">
        <v>42</v>
      </c>
      <c r="C62" s="9" t="s">
        <v>19</v>
      </c>
      <c r="D62" s="27"/>
      <c r="E62" s="14"/>
      <c r="F62" s="28"/>
      <c r="G62" s="9" t="s">
        <v>19</v>
      </c>
      <c r="H62" s="29">
        <f t="shared" si="0"/>
        <v>0</v>
      </c>
    </row>
    <row r="63" spans="1:8" x14ac:dyDescent="0.25">
      <c r="A63" s="9"/>
      <c r="B63" s="40"/>
      <c r="C63" s="9"/>
      <c r="D63" s="32"/>
      <c r="E63" s="14"/>
      <c r="F63" s="14"/>
      <c r="G63" s="9"/>
      <c r="H63" s="33"/>
    </row>
    <row r="64" spans="1:8" x14ac:dyDescent="0.25">
      <c r="A64" s="2" t="s">
        <v>51</v>
      </c>
      <c r="B64" s="40"/>
      <c r="C64" s="9"/>
      <c r="D64" s="32"/>
      <c r="E64" s="14"/>
      <c r="F64" s="14"/>
      <c r="G64" s="9"/>
      <c r="H64" s="33"/>
    </row>
    <row r="65" spans="1:8" x14ac:dyDescent="0.25">
      <c r="A65" s="9" t="s">
        <v>52</v>
      </c>
      <c r="B65" s="39">
        <v>5</v>
      </c>
      <c r="C65" s="9" t="s">
        <v>19</v>
      </c>
      <c r="D65" s="13">
        <v>5</v>
      </c>
      <c r="E65" s="14"/>
      <c r="F65" s="15"/>
      <c r="G65" s="9" t="s">
        <v>19</v>
      </c>
      <c r="H65" s="16">
        <f t="shared" si="0"/>
        <v>0</v>
      </c>
    </row>
    <row r="66" spans="1:8" x14ac:dyDescent="0.25">
      <c r="A66" s="9" t="s">
        <v>53</v>
      </c>
      <c r="B66" s="39">
        <v>20</v>
      </c>
      <c r="C66" s="9" t="s">
        <v>19</v>
      </c>
      <c r="D66" s="27">
        <v>20</v>
      </c>
      <c r="E66" s="14"/>
      <c r="F66" s="28"/>
      <c r="G66" s="9" t="s">
        <v>19</v>
      </c>
      <c r="H66" s="29">
        <f t="shared" si="0"/>
        <v>0</v>
      </c>
    </row>
    <row r="67" spans="1:8" x14ac:dyDescent="0.25">
      <c r="A67" s="9" t="s">
        <v>54</v>
      </c>
      <c r="B67" s="39">
        <v>25</v>
      </c>
      <c r="C67" s="9" t="s">
        <v>19</v>
      </c>
      <c r="D67" s="27">
        <v>25</v>
      </c>
      <c r="E67" s="14"/>
      <c r="F67" s="28"/>
      <c r="G67" s="9" t="s">
        <v>19</v>
      </c>
      <c r="H67" s="29">
        <f t="shared" si="0"/>
        <v>0</v>
      </c>
    </row>
    <row r="68" spans="1:8" x14ac:dyDescent="0.25">
      <c r="A68" s="9" t="s">
        <v>98</v>
      </c>
      <c r="B68" s="39">
        <v>375</v>
      </c>
      <c r="C68" s="9" t="s">
        <v>19</v>
      </c>
      <c r="D68" s="27">
        <v>375</v>
      </c>
      <c r="E68" s="14"/>
      <c r="F68" s="28"/>
      <c r="G68" s="9" t="s">
        <v>19</v>
      </c>
      <c r="H68" s="29">
        <f t="shared" si="0"/>
        <v>0</v>
      </c>
    </row>
    <row r="69" spans="1:8" x14ac:dyDescent="0.25">
      <c r="B69" s="39"/>
      <c r="C69" s="9"/>
      <c r="D69" s="32"/>
      <c r="E69" s="14"/>
      <c r="F69" s="14"/>
      <c r="G69" s="9"/>
      <c r="H69" s="33"/>
    </row>
    <row r="70" spans="1:8" x14ac:dyDescent="0.25">
      <c r="A70" s="2" t="s">
        <v>55</v>
      </c>
      <c r="B70" s="39" t="s">
        <v>56</v>
      </c>
      <c r="C70" s="9" t="s">
        <v>19</v>
      </c>
      <c r="D70" s="13"/>
      <c r="E70" s="14"/>
      <c r="F70" s="15"/>
      <c r="G70" s="9" t="s">
        <v>19</v>
      </c>
      <c r="H70" s="16">
        <f t="shared" si="0"/>
        <v>0</v>
      </c>
    </row>
    <row r="71" spans="1:8" x14ac:dyDescent="0.25">
      <c r="A71" s="2" t="s">
        <v>57</v>
      </c>
      <c r="B71" s="39" t="s">
        <v>58</v>
      </c>
      <c r="C71" s="9" t="s">
        <v>19</v>
      </c>
      <c r="D71" s="27"/>
      <c r="E71" s="14"/>
      <c r="F71" s="28"/>
      <c r="G71" s="9" t="s">
        <v>19</v>
      </c>
      <c r="H71" s="29">
        <f t="shared" si="0"/>
        <v>0</v>
      </c>
    </row>
    <row r="72" spans="1:8" x14ac:dyDescent="0.25">
      <c r="A72" s="2" t="s">
        <v>59</v>
      </c>
      <c r="B72" s="39">
        <v>200</v>
      </c>
      <c r="C72" s="9" t="s">
        <v>19</v>
      </c>
      <c r="D72" s="27"/>
      <c r="E72" s="14"/>
      <c r="F72" s="28"/>
      <c r="G72" s="9" t="s">
        <v>19</v>
      </c>
      <c r="H72" s="29">
        <f t="shared" si="0"/>
        <v>0</v>
      </c>
    </row>
    <row r="73" spans="1:8" x14ac:dyDescent="0.25">
      <c r="A73" s="2"/>
      <c r="B73" s="39"/>
      <c r="C73" s="9"/>
      <c r="D73" s="32"/>
      <c r="E73" s="14"/>
      <c r="F73" s="14"/>
      <c r="G73" s="9"/>
      <c r="H73" s="33"/>
    </row>
    <row r="74" spans="1:8" x14ac:dyDescent="0.25">
      <c r="A74" s="2"/>
      <c r="B74" s="39"/>
      <c r="C74" s="9"/>
      <c r="D74" s="32"/>
      <c r="E74" s="14"/>
      <c r="F74" s="14"/>
      <c r="G74" s="9"/>
      <c r="H74" s="33"/>
    </row>
    <row r="75" spans="1:8" x14ac:dyDescent="0.25">
      <c r="A75" s="42" t="s">
        <v>60</v>
      </c>
      <c r="B75" s="39"/>
      <c r="C75" s="9" t="s">
        <v>19</v>
      </c>
      <c r="D75" s="13"/>
      <c r="E75" s="14"/>
      <c r="F75" s="15"/>
      <c r="G75" s="9" t="s">
        <v>19</v>
      </c>
      <c r="H75" s="16">
        <f>SUM(H20:H72)</f>
        <v>100</v>
      </c>
    </row>
    <row r="76" spans="1:8" x14ac:dyDescent="0.25">
      <c r="A76" s="2"/>
      <c r="B76" s="39"/>
      <c r="C76" s="9"/>
      <c r="D76" s="32"/>
      <c r="E76" s="14"/>
      <c r="F76" s="14"/>
      <c r="G76" s="9"/>
      <c r="H76" s="33"/>
    </row>
    <row r="77" spans="1:8" x14ac:dyDescent="0.25">
      <c r="A77" s="42" t="s">
        <v>61</v>
      </c>
      <c r="B77" s="39"/>
      <c r="C77" s="9"/>
      <c r="D77" s="32"/>
      <c r="E77" s="14"/>
      <c r="F77" s="14"/>
      <c r="G77" s="9"/>
      <c r="H77" s="33"/>
    </row>
    <row r="78" spans="1:8" x14ac:dyDescent="0.25">
      <c r="A78" s="9" t="s">
        <v>62</v>
      </c>
      <c r="B78" s="39"/>
      <c r="C78" s="9" t="s">
        <v>19</v>
      </c>
      <c r="D78" s="13"/>
      <c r="E78" s="14"/>
      <c r="F78" s="15"/>
      <c r="G78" s="9" t="s">
        <v>19</v>
      </c>
      <c r="H78" s="16">
        <f>D78*F78</f>
        <v>0</v>
      </c>
    </row>
    <row r="79" spans="1:8" x14ac:dyDescent="0.25">
      <c r="A79" s="9" t="s">
        <v>63</v>
      </c>
      <c r="B79" s="39"/>
      <c r="C79" s="9" t="s">
        <v>19</v>
      </c>
      <c r="D79" s="27"/>
      <c r="E79" s="14"/>
      <c r="F79" s="43"/>
      <c r="G79" s="9" t="s">
        <v>19</v>
      </c>
      <c r="H79" s="29">
        <f>D79</f>
        <v>0</v>
      </c>
    </row>
    <row r="80" spans="1:8" x14ac:dyDescent="0.25">
      <c r="A80" s="9" t="s">
        <v>64</v>
      </c>
      <c r="B80" s="39"/>
      <c r="C80" s="9" t="s">
        <v>19</v>
      </c>
      <c r="D80" s="27"/>
      <c r="E80" s="14"/>
      <c r="F80" s="15"/>
      <c r="G80" s="9" t="s">
        <v>19</v>
      </c>
      <c r="H80" s="29">
        <f t="shared" ref="H80" si="1">D80*F80</f>
        <v>0</v>
      </c>
    </row>
    <row r="81" spans="1:8" x14ac:dyDescent="0.25">
      <c r="A81" s="42"/>
      <c r="B81" s="39"/>
      <c r="C81" s="9"/>
      <c r="D81" s="33"/>
      <c r="E81" s="9"/>
      <c r="F81" s="9"/>
      <c r="G81" s="9"/>
      <c r="H81" s="33"/>
    </row>
    <row r="82" spans="1:8" x14ac:dyDescent="0.25">
      <c r="A82" s="42"/>
      <c r="B82" s="39"/>
      <c r="C82" s="9"/>
      <c r="D82" s="33"/>
      <c r="E82" s="9"/>
      <c r="F82" s="9"/>
      <c r="G82" s="9"/>
      <c r="H82" s="33"/>
    </row>
    <row r="83" spans="1:8" x14ac:dyDescent="0.25">
      <c r="A83" s="42" t="s">
        <v>65</v>
      </c>
      <c r="B83" s="39"/>
      <c r="G83" s="9" t="s">
        <v>19</v>
      </c>
      <c r="H83" s="16">
        <f>SUM(H78:H80)</f>
        <v>0</v>
      </c>
    </row>
    <row r="84" spans="1:8" x14ac:dyDescent="0.25">
      <c r="A84" s="42"/>
      <c r="B84" s="39"/>
      <c r="C84" s="9"/>
      <c r="D84" s="33"/>
      <c r="E84" s="9"/>
      <c r="F84" s="9"/>
      <c r="G84" s="9"/>
      <c r="H84" s="33"/>
    </row>
    <row r="85" spans="1:8" x14ac:dyDescent="0.25">
      <c r="A85" s="42" t="s">
        <v>66</v>
      </c>
      <c r="B85" s="39"/>
      <c r="G85" s="9" t="s">
        <v>19</v>
      </c>
      <c r="H85" s="16">
        <f>H75-H83</f>
        <v>100</v>
      </c>
    </row>
    <row r="86" spans="1:8" ht="15.75" thickBot="1" x14ac:dyDescent="0.3">
      <c r="A86" s="44"/>
      <c r="B86" s="45"/>
      <c r="C86" s="46"/>
      <c r="D86" s="46"/>
      <c r="E86" s="46"/>
      <c r="F86" s="46"/>
      <c r="G86" s="46"/>
      <c r="H86" s="46"/>
    </row>
    <row r="87" spans="1:8" x14ac:dyDescent="0.25">
      <c r="A87" s="42"/>
      <c r="B87" s="39"/>
    </row>
    <row r="88" spans="1:8" x14ac:dyDescent="0.25">
      <c r="A88" s="42" t="s">
        <v>67</v>
      </c>
      <c r="B88" s="39"/>
      <c r="C88" t="s">
        <v>19</v>
      </c>
      <c r="D88" s="16">
        <f>H85</f>
        <v>100</v>
      </c>
      <c r="F88" s="47">
        <v>0.32</v>
      </c>
      <c r="G88" t="s">
        <v>19</v>
      </c>
      <c r="H88" s="16">
        <f>D88/F88</f>
        <v>312.5</v>
      </c>
    </row>
    <row r="89" spans="1:8" x14ac:dyDescent="0.25">
      <c r="A89" s="42"/>
      <c r="B89" s="39"/>
      <c r="C89" s="48"/>
      <c r="D89" s="48" t="s">
        <v>68</v>
      </c>
      <c r="E89" s="48" t="s">
        <v>69</v>
      </c>
      <c r="F89" s="48" t="s">
        <v>70</v>
      </c>
      <c r="G89" s="49" t="s">
        <v>71</v>
      </c>
      <c r="H89" s="48" t="s">
        <v>72</v>
      </c>
    </row>
    <row r="90" spans="1:8" x14ac:dyDescent="0.25">
      <c r="A90" s="42"/>
      <c r="B90" s="39"/>
    </row>
    <row r="91" spans="1:8" x14ac:dyDescent="0.25">
      <c r="A91" s="1" t="s">
        <v>73</v>
      </c>
      <c r="C91" t="s">
        <v>19</v>
      </c>
      <c r="D91" s="16">
        <f>H88</f>
        <v>312.5</v>
      </c>
      <c r="F91" s="15"/>
      <c r="G91" t="s">
        <v>19</v>
      </c>
      <c r="H91" s="16">
        <f>IFERROR(D91/F91,0)</f>
        <v>0</v>
      </c>
    </row>
    <row r="92" spans="1:8" x14ac:dyDescent="0.25">
      <c r="C92" s="48"/>
      <c r="D92" s="48" t="s">
        <v>74</v>
      </c>
      <c r="E92" s="48" t="s">
        <v>75</v>
      </c>
      <c r="F92" s="48" t="s">
        <v>76</v>
      </c>
      <c r="G92" s="49" t="s">
        <v>71</v>
      </c>
      <c r="H92" s="48" t="s">
        <v>77</v>
      </c>
    </row>
  </sheetData>
  <mergeCells count="3">
    <mergeCell ref="A1:H2"/>
    <mergeCell ref="F10:F11"/>
    <mergeCell ref="H10:H11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5EA337F8CDED748AFAF1BBF9B41131F" ma:contentTypeVersion="10" ma:contentTypeDescription="Create a new document." ma:contentTypeScope="" ma:versionID="0fa6eea5a37183251de9b929e84c790c">
  <xsd:schema xmlns:xsd="http://www.w3.org/2001/XMLSchema" xmlns:xs="http://www.w3.org/2001/XMLSchema" xmlns:p="http://schemas.microsoft.com/office/2006/metadata/properties" xmlns:ns3="8b0fbdd9-0227-4fe9-b4b8-cd3d3c05c3a8" xmlns:ns4="a951b102-5201-47ce-9897-8bc8f72c1fee" targetNamespace="http://schemas.microsoft.com/office/2006/metadata/properties" ma:root="true" ma:fieldsID="6d4fcaf2da0f17962e43187f1742b9d3" ns3:_="" ns4:_="">
    <xsd:import namespace="8b0fbdd9-0227-4fe9-b4b8-cd3d3c05c3a8"/>
    <xsd:import namespace="a951b102-5201-47ce-9897-8bc8f72c1fe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0fbdd9-0227-4fe9-b4b8-cd3d3c05c3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51b102-5201-47ce-9897-8bc8f72c1fee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7EC0D32-D198-461B-A64B-06001270945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A273894-E4F0-43B5-8784-08E3F18B24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0fbdd9-0227-4fe9-b4b8-cd3d3c05c3a8"/>
    <ds:schemaRef ds:uri="a951b102-5201-47ce-9897-8bc8f72c1fe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072C13E-A8D7-4598-8BC8-F29BCACCEC9A}">
  <ds:schemaRefs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elements/1.1/"/>
    <ds:schemaRef ds:uri="http://purl.org/dc/terms/"/>
    <ds:schemaRef ds:uri="http://schemas.microsoft.com/office/infopath/2007/PartnerControls"/>
    <ds:schemaRef ds:uri="a951b102-5201-47ce-9897-8bc8f72c1fee"/>
    <ds:schemaRef ds:uri="8b0fbdd9-0227-4fe9-b4b8-cd3d3c05c3a8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Hough</dc:creator>
  <cp:lastModifiedBy>Stewart Smith</cp:lastModifiedBy>
  <dcterms:created xsi:type="dcterms:W3CDTF">2023-05-25T21:10:09Z</dcterms:created>
  <dcterms:modified xsi:type="dcterms:W3CDTF">2023-05-26T19:12:58Z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0x010100F5EA337F8CDED748AFAF1BBF9B41131F</vt:lpwstr>
  </property>
</Properties>
</file>